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\Desktop\NTUA Main Presentation\Research\"/>
    </mc:Choice>
  </mc:AlternateContent>
  <xr:revisionPtr revIDLastSave="0" documentId="13_ncr:1_{0B9EB9C2-64D7-4409-BFE2-9F45DFF45E67}" xr6:coauthVersionLast="46" xr6:coauthVersionMax="46" xr10:uidLastSave="{00000000-0000-0000-0000-000000000000}"/>
  <bookViews>
    <workbookView xWindow="-120" yWindow="-120" windowWidth="29040" windowHeight="16440" xr2:uid="{9FB0C0CA-F8AA-4351-8558-E65D375EA6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1" l="1"/>
  <c r="B34" i="1"/>
  <c r="G34" i="1"/>
  <c r="D34" i="1"/>
  <c r="C34" i="1"/>
  <c r="C33" i="1"/>
  <c r="K33" i="1"/>
  <c r="B33" i="1"/>
  <c r="G33" i="1"/>
  <c r="D33" i="1"/>
  <c r="K32" i="1"/>
  <c r="B32" i="1"/>
  <c r="G32" i="1"/>
  <c r="D32" i="1"/>
  <c r="C32" i="1"/>
  <c r="K31" i="1"/>
  <c r="B31" i="1"/>
  <c r="G31" i="1"/>
  <c r="D31" i="1"/>
  <c r="C31" i="1"/>
  <c r="J3" i="1"/>
  <c r="L8" i="1"/>
  <c r="L4" i="1"/>
  <c r="L5" i="1"/>
  <c r="L6" i="1"/>
  <c r="L7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L33" i="1" l="1"/>
  <c r="L32" i="1"/>
  <c r="L34" i="1"/>
  <c r="L31" i="1"/>
</calcChain>
</file>

<file path=xl/sharedStrings.xml><?xml version="1.0" encoding="utf-8"?>
<sst xmlns="http://schemas.openxmlformats.org/spreadsheetml/2006/main" count="106" uniqueCount="104">
  <si>
    <t>Country</t>
  </si>
  <si>
    <t>Denmark</t>
  </si>
  <si>
    <t>Sweden</t>
  </si>
  <si>
    <t>Austria</t>
  </si>
  <si>
    <t>Finland</t>
  </si>
  <si>
    <t>Netherlands</t>
  </si>
  <si>
    <t>Belgium</t>
  </si>
  <si>
    <t>Germany</t>
  </si>
  <si>
    <t>Malta</t>
  </si>
  <si>
    <t>France</t>
  </si>
  <si>
    <t>Cyprus</t>
  </si>
  <si>
    <t>Estonia</t>
  </si>
  <si>
    <t>Poland</t>
  </si>
  <si>
    <t>Ireland</t>
  </si>
  <si>
    <t>Slovenia</t>
  </si>
  <si>
    <t>Bulgaria</t>
  </si>
  <si>
    <t>Hungary</t>
  </si>
  <si>
    <t>Portugal</t>
  </si>
  <si>
    <t>Slovakia</t>
  </si>
  <si>
    <t>Italy</t>
  </si>
  <si>
    <t>Lithuania</t>
  </si>
  <si>
    <t>Romania</t>
  </si>
  <si>
    <t>Czechia</t>
  </si>
  <si>
    <t>Latvia</t>
  </si>
  <si>
    <t>Luxembourg</t>
  </si>
  <si>
    <t>https://ec.europa.eu/eurostat/statistics-explained/index.php?title=Tertiary_education_statistics</t>
  </si>
  <si>
    <t>Greece</t>
  </si>
  <si>
    <t xml:space="preserve">Spain </t>
  </si>
  <si>
    <t>Croatia</t>
  </si>
  <si>
    <t>University of Vienna</t>
  </si>
  <si>
    <t>KU Leuven</t>
  </si>
  <si>
    <t>RWTH Aachen University</t>
  </si>
  <si>
    <t>Trinity College Dublin</t>
  </si>
  <si>
    <t>https://assets.gov.ie/24945/15cb6aec6d04432bb84a1c48bca233f4.pdf</t>
  </si>
  <si>
    <t>https://ec.europa.eu/eurostat/statistics-explained/index.php?title=Government_expenditure_on_education#Expenditure_on_.27education.27</t>
  </si>
  <si>
    <t>Politecnico di Milano</t>
  </si>
  <si>
    <t>Delft University of Technology</t>
  </si>
  <si>
    <t>University of Copenhagen</t>
  </si>
  <si>
    <t>University of Helsinki</t>
  </si>
  <si>
    <t>University of Barcelona</t>
  </si>
  <si>
    <t>National Technical University of Athens</t>
  </si>
  <si>
    <t>Sofia University St. Kliment Ohridski</t>
  </si>
  <si>
    <t>University of Zagreb</t>
  </si>
  <si>
    <t>Charles University</t>
  </si>
  <si>
    <t>University of Tartu</t>
  </si>
  <si>
    <t>University of Szeged</t>
  </si>
  <si>
    <t>https://www.topuniversities.com/where-to-study/region/europe/top-universities-europe</t>
  </si>
  <si>
    <t>Riga Technical University</t>
  </si>
  <si>
    <t>Vilnius University</t>
  </si>
  <si>
    <t>University of Lisbon</t>
  </si>
  <si>
    <t>Babes-Bolyai University</t>
  </si>
  <si>
    <t>Comenius University in Bratislava</t>
  </si>
  <si>
    <t>University of Ljubljana</t>
  </si>
  <si>
    <t>Lund University</t>
  </si>
  <si>
    <t>University of Luxembourg</t>
  </si>
  <si>
    <t>University of Malta</t>
  </si>
  <si>
    <t>University of Cyprus</t>
  </si>
  <si>
    <t>https://www.4icu.org/cy/</t>
  </si>
  <si>
    <t>https://www.4icu.org/mt/</t>
  </si>
  <si>
    <t>Student/Academic Staff Nationally</t>
  </si>
  <si>
    <t>https://about.ku.dk/facts-figures/finances/</t>
  </si>
  <si>
    <t>https://www.lunduniversity.lu.se/about-university/university-glance/facts-and-figures</t>
  </si>
  <si>
    <t>https://www.univie.ac.at/en/about-us/at-a-glance/facts-folders/</t>
  </si>
  <si>
    <t>https://www.helsinki.fi/en/about-us/strategy-economy-and-quality/university-finance</t>
  </si>
  <si>
    <t>https://www.tudelft.nl/en/about-tu-delft/facts-and-figures/annual-reports</t>
  </si>
  <si>
    <t>https://www.kuleuven.be/english/research/about_research/facts-and-figures</t>
  </si>
  <si>
    <t>http://www.catalyticcenter.rwth-aachen.de/meta-menu/partners/rwth-aachen-university.html</t>
  </si>
  <si>
    <t>https://www.ut.ee/sites/default/files/www_ut/ulikoolist/ut_annual_report_2019.pdf</t>
  </si>
  <si>
    <t>https://www.tcd.ie/financial-services/external-assets/pdfs/Consol_Financial_Statements_1920.pdf</t>
  </si>
  <si>
    <t>https://www.uni-lj.si/university/university_in_numbers/</t>
  </si>
  <si>
    <t>https://www.ub.edu/web/ub/en/menu_eines/noticies/2018/12/022.html</t>
  </si>
  <si>
    <t>https://en.wikipedia.org/wiki/University_of_Szeged</t>
  </si>
  <si>
    <t>https://ec.europa.eu/growth/tools-databases/regional-innovation-monitor/organisation/university-lisboa</t>
  </si>
  <si>
    <t>https://web.archive.org/web/20130205120308/http://uniba.sk/fileadmin/user_upload/editors/subory/spravy/sprava_2010_hospodar.pdf</t>
  </si>
  <si>
    <t>https://www.polimi.it/en/scientific-research/research-at-the-politecnico/aims-and-results/</t>
  </si>
  <si>
    <t>https://www.vu.lt/apiemus/dokumentai</t>
  </si>
  <si>
    <t>https://www.ubbcluj.ro/ro/infoubb/documente_publice/files/raport-rector/Raport_Rector_2015.pdf</t>
  </si>
  <si>
    <t>https://cuni.cz/uken-109.html</t>
  </si>
  <si>
    <t>https://wwwen.uni.lu/content/download/109729/1294812/file/Annual-Report-2017.pdf</t>
  </si>
  <si>
    <t>http://www.unizg.hr/fileadmin/rektorat/O_Sveucilistu/Jucer_danas_sutra/Poslovanje/Financiranje/2019_SuZg_Odluka_Senata_Godisnje_financijsko_izvjesce_za_2019..pdf</t>
  </si>
  <si>
    <t>?</t>
  </si>
  <si>
    <t>% (University income/GDP)</t>
  </si>
  <si>
    <t>MIN</t>
  </si>
  <si>
    <t>MAX</t>
  </si>
  <si>
    <t>MEDIAN</t>
  </si>
  <si>
    <t>AVERAGE</t>
  </si>
  <si>
    <t>https://data.worldbank.org/indicator/SE.XPD.TOTL.GD.ZS?locations=CZ</t>
  </si>
  <si>
    <t>Université PSL</t>
  </si>
  <si>
    <t>https://en.wikipedia.org/wiki/Paris_Sciences_et_Lettres_University</t>
  </si>
  <si>
    <t>https://www.uw.edu.pl/wp-content/uploads/2014/03/university-of-warsaw-summary-2016.pdf</t>
  </si>
  <si>
    <t>University of Warsaw</t>
  </si>
  <si>
    <t>Country expenditure on tertiary education</t>
  </si>
  <si>
    <t>% (expenditure on tertiary education/GDP)</t>
  </si>
  <si>
    <t>Source for university budget</t>
  </si>
  <si>
    <t>Spending on education as a % of GDP</t>
  </si>
  <si>
    <t>Selected university from each country</t>
  </si>
  <si>
    <t>Annual Income of selected university</t>
  </si>
  <si>
    <t>Reported income Year</t>
  </si>
  <si>
    <t>Country GDP 2020</t>
  </si>
  <si>
    <t>https://www.imf.org/en/Publications/WEO/Issues/2020/09/30/world-economic-outlook-october-2020</t>
  </si>
  <si>
    <t>NTUA Internal Presentation</t>
  </si>
  <si>
    <t>Synergeies.com - Scientific Advisor: Dr.-Ing. Spyros Papaefthymiou - Data Analyst: Manthos Kotsiopoulos - May 2021</t>
  </si>
  <si>
    <t>Sources</t>
  </si>
  <si>
    <t>See right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</si>
</sst>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\ #,##0.00"/>
    <numFmt numFmtId="165" formatCode="0.0"/>
    <numFmt numFmtId="166" formatCode="[$€-2]\ 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u/>
      <sz val="11"/>
      <color theme="5" tint="-0.249977111117893"/>
      <name val="Calibri"/>
      <family val="2"/>
      <scheme val="minor"/>
    </font>
    <font>
      <b/>
      <sz val="18"/>
      <color theme="1"/>
      <name val="Calibri"/>
      <family val="2"/>
      <charset val="161"/>
      <scheme val="minor"/>
    </font>
    <font>
      <sz val="11"/>
      <color theme="5" tint="-0.249977111117893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0" fontId="5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/>
    </xf>
    <xf numFmtId="165" fontId="5" fillId="0" borderId="0" xfId="1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5" fillId="0" borderId="0" xfId="1" applyFont="1"/>
    <xf numFmtId="0" fontId="4" fillId="0" borderId="0" xfId="0" applyFont="1"/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166" fontId="0" fillId="3" borderId="1" xfId="0" applyNumberFormat="1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1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D4B33748-BE9D-4198-A84C-F37D09BA45DD}">
  <we:reference id="wa104382047" version="1.0.1.2" store="en-US" storeType="OMEX"/>
  <we:alternateReferences>
    <we:reference id="wa104382047" version="1.0.1.2" store="WA104382047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worldbank.org/indicator/SE.XPD.TOTL.GD.ZS?locations=CZ" TargetMode="External"/><Relationship Id="rId13" Type="http://schemas.openxmlformats.org/officeDocument/2006/relationships/hyperlink" Target="https://www.tudelft.nl/en/about-tu-delft/facts-and-figures/annual-reports" TargetMode="External"/><Relationship Id="rId18" Type="http://schemas.openxmlformats.org/officeDocument/2006/relationships/hyperlink" Target="https://www.ut.ee/sites/default/files/www_ut/ulikoolist/ut_annual_report_2019.pdf" TargetMode="External"/><Relationship Id="rId26" Type="http://schemas.openxmlformats.org/officeDocument/2006/relationships/hyperlink" Target="https://www.vu.lt/apiemus/dokumentai" TargetMode="External"/><Relationship Id="rId3" Type="http://schemas.openxmlformats.org/officeDocument/2006/relationships/hyperlink" Target="https://ec.europa.eu/eurostat/statistics-explained/index.php?title=Tertiary_education_statistics" TargetMode="External"/><Relationship Id="rId21" Type="http://schemas.openxmlformats.org/officeDocument/2006/relationships/hyperlink" Target="https://www.ub.edu/web/ub/en/menu_eines/noticies/2018/12/022.html" TargetMode="External"/><Relationship Id="rId7" Type="http://schemas.openxmlformats.org/officeDocument/2006/relationships/hyperlink" Target="https://assets.gov.ie/24945/15cb6aec6d04432bb84a1c48bca233f4.pdf" TargetMode="External"/><Relationship Id="rId12" Type="http://schemas.openxmlformats.org/officeDocument/2006/relationships/hyperlink" Target="https://www.helsinki.fi/en/about-us/strategy-economy-and-quality/university-finance" TargetMode="External"/><Relationship Id="rId17" Type="http://schemas.openxmlformats.org/officeDocument/2006/relationships/hyperlink" Target="https://www.uw.edu.pl/wp-content/uploads/2014/03/university-of-warsaw-summary-2016.pdf" TargetMode="External"/><Relationship Id="rId25" Type="http://schemas.openxmlformats.org/officeDocument/2006/relationships/hyperlink" Target="https://www.polimi.it/en/scientific-research/research-at-the-politecnico/aims-and-results/" TargetMode="External"/><Relationship Id="rId2" Type="http://schemas.openxmlformats.org/officeDocument/2006/relationships/hyperlink" Target="https://ec.europa.eu/eurostat/statistics-explained/index.php?title=Government_expenditure_on_education" TargetMode="External"/><Relationship Id="rId16" Type="http://schemas.openxmlformats.org/officeDocument/2006/relationships/hyperlink" Target="https://en.wikipedia.org/wiki/Paris_Sciences_et_Lettres_University" TargetMode="External"/><Relationship Id="rId20" Type="http://schemas.openxmlformats.org/officeDocument/2006/relationships/hyperlink" Target="https://www.uni-lj.si/university/university_in_numbers/" TargetMode="External"/><Relationship Id="rId29" Type="http://schemas.openxmlformats.org/officeDocument/2006/relationships/hyperlink" Target="https://wwwen.uni.lu/content/download/109729/1294812/file/Annual-Report-2017.pdf" TargetMode="External"/><Relationship Id="rId1" Type="http://schemas.openxmlformats.org/officeDocument/2006/relationships/hyperlink" Target="https://www.imf.org/en/Publications/WEO/Issues/2020/09/30/world-economic-outlook-october-2020" TargetMode="External"/><Relationship Id="rId6" Type="http://schemas.openxmlformats.org/officeDocument/2006/relationships/hyperlink" Target="https://www.4icu.org/mt/" TargetMode="External"/><Relationship Id="rId11" Type="http://schemas.openxmlformats.org/officeDocument/2006/relationships/hyperlink" Target="https://www.univie.ac.at/en/about-us/at-a-glance/facts-folders/" TargetMode="External"/><Relationship Id="rId24" Type="http://schemas.openxmlformats.org/officeDocument/2006/relationships/hyperlink" Target="https://web.archive.org/web/20130205120308/http:/uniba.sk/fileadmin/user_upload/editors/subory/spravy/sprava_2010_hospodar.pdf" TargetMode="External"/><Relationship Id="rId5" Type="http://schemas.openxmlformats.org/officeDocument/2006/relationships/hyperlink" Target="https://www.4icu.org/cy/" TargetMode="External"/><Relationship Id="rId15" Type="http://schemas.openxmlformats.org/officeDocument/2006/relationships/hyperlink" Target="http://www.catalyticcenter.rwth-aachen.de/meta-menu/partners/rwth-aachen-university.html" TargetMode="External"/><Relationship Id="rId23" Type="http://schemas.openxmlformats.org/officeDocument/2006/relationships/hyperlink" Target="https://ec.europa.eu/growth/tools-databases/regional-innovation-monitor/organisation/university-lisboa" TargetMode="External"/><Relationship Id="rId28" Type="http://schemas.openxmlformats.org/officeDocument/2006/relationships/hyperlink" Target="https://cuni.cz/uken-109.html" TargetMode="External"/><Relationship Id="rId10" Type="http://schemas.openxmlformats.org/officeDocument/2006/relationships/hyperlink" Target="https://www.lunduniversity.lu.se/about-university/university-glance/facts-and-figures" TargetMode="External"/><Relationship Id="rId19" Type="http://schemas.openxmlformats.org/officeDocument/2006/relationships/hyperlink" Target="https://www.tcd.ie/financial-services/external-assets/pdfs/Consol_Financial_Statements_1920.pdf" TargetMode="External"/><Relationship Id="rId31" Type="http://schemas.openxmlformats.org/officeDocument/2006/relationships/hyperlink" Target="https://ec.europa.eu/eurostat/statistics-explained/index.php?title=Government_expenditure_on_education" TargetMode="External"/><Relationship Id="rId4" Type="http://schemas.openxmlformats.org/officeDocument/2006/relationships/hyperlink" Target="https://www.topuniversities.com/where-to-study/region/europe/top-universities-europe" TargetMode="External"/><Relationship Id="rId9" Type="http://schemas.openxmlformats.org/officeDocument/2006/relationships/hyperlink" Target="https://about.ku.dk/facts-figures/finances/" TargetMode="External"/><Relationship Id="rId14" Type="http://schemas.openxmlformats.org/officeDocument/2006/relationships/hyperlink" Target="https://www.kuleuven.be/english/research/about_research/facts-and-figures" TargetMode="External"/><Relationship Id="rId22" Type="http://schemas.openxmlformats.org/officeDocument/2006/relationships/hyperlink" Target="https://en.wikipedia.org/wiki/University_of_Szeged" TargetMode="External"/><Relationship Id="rId27" Type="http://schemas.openxmlformats.org/officeDocument/2006/relationships/hyperlink" Target="https://www.ubbcluj.ro/ro/infoubb/documente_publice/files/raport-rector/Raport_Rector_2015.pdf" TargetMode="External"/><Relationship Id="rId30" Type="http://schemas.openxmlformats.org/officeDocument/2006/relationships/hyperlink" Target="http://www.unizg.hr/fileadmin/rektorat/O_Sveucilistu/Jucer_danas_sutra/Poslovanje/Financiranje/2019_SuZg_Odluka_Senata_Godisnje_financijsko_izvjesce_za_2019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F73EF-5ED4-4F08-B828-26958415878A}">
  <dimension ref="A1:N41"/>
  <sheetViews>
    <sheetView tabSelected="1" topLeftCell="A16" workbookViewId="0">
      <selection activeCell="H42" sqref="H42"/>
    </sheetView>
  </sheetViews>
  <sheetFormatPr defaultRowHeight="15" x14ac:dyDescent="0.25"/>
  <cols>
    <col min="1" max="1" width="13.7109375" style="1" customWidth="1"/>
    <col min="2" max="2" width="21.85546875" style="4" customWidth="1"/>
    <col min="3" max="3" width="23" style="1" customWidth="1"/>
    <col min="4" max="4" width="23.28515625" style="5" customWidth="1"/>
    <col min="5" max="5" width="1.42578125" style="5" customWidth="1"/>
    <col min="6" max="6" width="36.5703125" style="1" bestFit="1" customWidth="1"/>
    <col min="7" max="7" width="22.140625" style="3" bestFit="1" customWidth="1"/>
    <col min="8" max="8" width="21.85546875" style="4" bestFit="1" customWidth="1"/>
    <col min="9" max="9" width="1.42578125" customWidth="1"/>
    <col min="10" max="10" width="16.42578125" customWidth="1"/>
    <col min="11" max="11" width="25.42578125" customWidth="1"/>
    <col min="12" max="12" width="23.28515625" customWidth="1"/>
    <col min="13" max="13" width="1.42578125" customWidth="1"/>
    <col min="14" max="14" width="40.85546875" customWidth="1"/>
  </cols>
  <sheetData>
    <row r="1" spans="1:14" ht="23.25" x14ac:dyDescent="0.25">
      <c r="A1" s="25" t="s">
        <v>101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6" customHeight="1" x14ac:dyDescent="0.25">
      <c r="A2" s="26" t="s">
        <v>0</v>
      </c>
      <c r="B2" s="26" t="s">
        <v>98</v>
      </c>
      <c r="C2" s="27" t="s">
        <v>94</v>
      </c>
      <c r="D2" s="27" t="s">
        <v>59</v>
      </c>
      <c r="E2" s="10"/>
      <c r="F2" s="26" t="s">
        <v>95</v>
      </c>
      <c r="G2" s="28" t="s">
        <v>96</v>
      </c>
      <c r="H2" s="26" t="s">
        <v>97</v>
      </c>
      <c r="J2" s="28" t="s">
        <v>81</v>
      </c>
      <c r="K2" s="28" t="s">
        <v>91</v>
      </c>
      <c r="L2" s="28" t="s">
        <v>92</v>
      </c>
      <c r="M2" s="13"/>
      <c r="N2" s="33" t="s">
        <v>93</v>
      </c>
    </row>
    <row r="3" spans="1:14" x14ac:dyDescent="0.25">
      <c r="A3" s="1" t="s">
        <v>1</v>
      </c>
      <c r="B3" s="7">
        <v>339626000000</v>
      </c>
      <c r="C3" s="4">
        <v>6.3E-2</v>
      </c>
      <c r="D3" s="5">
        <v>15.6</v>
      </c>
      <c r="E3" s="11"/>
      <c r="F3" s="1" t="s">
        <v>37</v>
      </c>
      <c r="G3" s="3">
        <v>1220110876</v>
      </c>
      <c r="H3" s="2">
        <v>2020</v>
      </c>
      <c r="J3" s="4">
        <f>G3/B3</f>
        <v>3.5925131644809292E-3</v>
      </c>
      <c r="K3" s="7">
        <v>5046038414</v>
      </c>
      <c r="L3" s="4">
        <f>K3/B3</f>
        <v>1.485763284907516E-2</v>
      </c>
      <c r="M3" s="18"/>
      <c r="N3" s="23" t="s">
        <v>60</v>
      </c>
    </row>
    <row r="4" spans="1:14" x14ac:dyDescent="0.25">
      <c r="A4" s="1" t="s">
        <v>2</v>
      </c>
      <c r="B4" s="7">
        <v>529054000000</v>
      </c>
      <c r="C4" s="4">
        <v>6.9000000000000006E-2</v>
      </c>
      <c r="D4" s="5">
        <v>10.1</v>
      </c>
      <c r="E4" s="11"/>
      <c r="F4" s="1" t="s">
        <v>53</v>
      </c>
      <c r="G4" s="3">
        <v>837199148</v>
      </c>
      <c r="H4" s="2">
        <v>2019</v>
      </c>
      <c r="J4" s="4">
        <f>G4/B4</f>
        <v>1.5824455499816655E-3</v>
      </c>
      <c r="K4" s="7">
        <v>5503811767</v>
      </c>
      <c r="L4" s="4">
        <f>K4/B4</f>
        <v>1.0403119089922768E-2</v>
      </c>
      <c r="M4" s="18"/>
      <c r="N4" s="23" t="s">
        <v>61</v>
      </c>
    </row>
    <row r="5" spans="1:14" x14ac:dyDescent="0.25">
      <c r="A5" s="1" t="s">
        <v>3</v>
      </c>
      <c r="B5" s="7">
        <v>432894000000</v>
      </c>
      <c r="C5" s="4">
        <v>4.8000000000000001E-2</v>
      </c>
      <c r="D5" s="5">
        <v>13.8</v>
      </c>
      <c r="E5" s="11"/>
      <c r="F5" s="1" t="s">
        <v>29</v>
      </c>
      <c r="G5" s="3">
        <v>629000000</v>
      </c>
      <c r="H5" s="2">
        <v>2019</v>
      </c>
      <c r="J5" s="4">
        <f>G5/B5</f>
        <v>1.4530115917522535E-3</v>
      </c>
      <c r="K5" s="7">
        <v>2915000000</v>
      </c>
      <c r="L5" s="4">
        <f>K5/B5</f>
        <v>6.7337500635259442E-3</v>
      </c>
      <c r="M5" s="18"/>
      <c r="N5" s="23" t="s">
        <v>62</v>
      </c>
    </row>
    <row r="6" spans="1:14" x14ac:dyDescent="0.25">
      <c r="A6" s="1" t="s">
        <v>4</v>
      </c>
      <c r="B6" s="7">
        <v>267856000000</v>
      </c>
      <c r="C6" s="4">
        <v>5.6000000000000001E-2</v>
      </c>
      <c r="D6" s="5">
        <v>15.3</v>
      </c>
      <c r="E6" s="11"/>
      <c r="F6" s="1" t="s">
        <v>38</v>
      </c>
      <c r="G6" s="3">
        <v>694000000</v>
      </c>
      <c r="H6" s="2">
        <v>2020</v>
      </c>
      <c r="J6" s="4">
        <f>G6/B6</f>
        <v>2.590944388029389E-3</v>
      </c>
      <c r="K6" s="7">
        <v>4069000000</v>
      </c>
      <c r="L6" s="4">
        <f>K6/B6</f>
        <v>1.5190998148258765E-2</v>
      </c>
      <c r="M6" s="18"/>
      <c r="N6" s="23" t="s">
        <v>63</v>
      </c>
    </row>
    <row r="7" spans="1:14" x14ac:dyDescent="0.25">
      <c r="A7" s="1" t="s">
        <v>5</v>
      </c>
      <c r="B7" s="7">
        <v>886339000000</v>
      </c>
      <c r="C7" s="4">
        <v>0.05</v>
      </c>
      <c r="D7" s="5">
        <v>14.6</v>
      </c>
      <c r="E7" s="11"/>
      <c r="F7" s="1" t="s">
        <v>36</v>
      </c>
      <c r="G7" s="3">
        <v>660100000</v>
      </c>
      <c r="H7" s="2">
        <v>2019</v>
      </c>
      <c r="J7" s="4">
        <f>G7/B7</f>
        <v>7.4474890532854807E-4</v>
      </c>
      <c r="K7" s="7">
        <v>10382000000</v>
      </c>
      <c r="L7" s="4">
        <f>K7/B7</f>
        <v>1.171335121212087E-2</v>
      </c>
      <c r="M7" s="18"/>
      <c r="N7" s="23" t="s">
        <v>64</v>
      </c>
    </row>
    <row r="8" spans="1:14" x14ac:dyDescent="0.25">
      <c r="A8" s="1" t="s">
        <v>6</v>
      </c>
      <c r="B8" s="7">
        <v>503416000000</v>
      </c>
      <c r="C8" s="4">
        <v>6.2E-2</v>
      </c>
      <c r="D8" s="5">
        <v>21</v>
      </c>
      <c r="E8" s="11"/>
      <c r="F8" s="1" t="s">
        <v>30</v>
      </c>
      <c r="G8" s="3">
        <v>530000000</v>
      </c>
      <c r="H8" s="2">
        <v>2019</v>
      </c>
      <c r="J8" s="4">
        <f>G8/B8</f>
        <v>1.0528072210656792E-3</v>
      </c>
      <c r="K8" s="7">
        <v>4150000000</v>
      </c>
      <c r="L8" s="4">
        <f>K8/B8</f>
        <v>8.2436791838161674E-3</v>
      </c>
      <c r="M8" s="18"/>
      <c r="N8" s="23" t="s">
        <v>65</v>
      </c>
    </row>
    <row r="9" spans="1:14" x14ac:dyDescent="0.25">
      <c r="A9" s="1" t="s">
        <v>7</v>
      </c>
      <c r="B9" s="7">
        <v>3780553000000</v>
      </c>
      <c r="C9" s="4">
        <v>4.2999999999999997E-2</v>
      </c>
      <c r="D9" s="5">
        <v>12</v>
      </c>
      <c r="E9" s="11"/>
      <c r="F9" s="1" t="s">
        <v>31</v>
      </c>
      <c r="G9" s="3">
        <v>998500000</v>
      </c>
      <c r="H9" s="2">
        <v>2018</v>
      </c>
      <c r="J9" s="4">
        <f>G9/B9</f>
        <v>2.6411480013638214E-4</v>
      </c>
      <c r="K9" s="7">
        <v>27139000000</v>
      </c>
      <c r="L9" s="4">
        <f>K9/B9</f>
        <v>7.1785794300463449E-3</v>
      </c>
      <c r="M9" s="18"/>
      <c r="N9" s="23" t="s">
        <v>66</v>
      </c>
    </row>
    <row r="10" spans="1:14" x14ac:dyDescent="0.25">
      <c r="A10" s="1" t="s">
        <v>8</v>
      </c>
      <c r="B10" s="7">
        <v>14290000000</v>
      </c>
      <c r="C10" s="4">
        <v>5.2999999999999999E-2</v>
      </c>
      <c r="D10" s="5">
        <v>9.4</v>
      </c>
      <c r="E10" s="11"/>
      <c r="F10" s="1" t="s">
        <v>55</v>
      </c>
      <c r="H10" s="2"/>
      <c r="J10" s="4">
        <f>G10/B10</f>
        <v>0</v>
      </c>
      <c r="K10" s="7">
        <v>128000000</v>
      </c>
      <c r="L10" s="4">
        <f>K10/B10</f>
        <v>8.9573128061581526E-3</v>
      </c>
      <c r="M10" s="18"/>
      <c r="N10" s="24"/>
    </row>
    <row r="11" spans="1:14" x14ac:dyDescent="0.25">
      <c r="A11" s="1" t="s">
        <v>9</v>
      </c>
      <c r="B11" s="7">
        <v>2551451000000</v>
      </c>
      <c r="C11" s="4">
        <v>5.2999999999999999E-2</v>
      </c>
      <c r="D11" s="5">
        <v>16.2</v>
      </c>
      <c r="E11" s="11"/>
      <c r="F11" s="1" t="s">
        <v>87</v>
      </c>
      <c r="G11" s="3">
        <v>750000000</v>
      </c>
      <c r="H11" s="7" t="s">
        <v>80</v>
      </c>
      <c r="J11" s="4">
        <f>G11/B11</f>
        <v>2.9395038352686371E-4</v>
      </c>
      <c r="K11" s="7">
        <v>15195000000</v>
      </c>
      <c r="L11" s="4">
        <f>K11/B11</f>
        <v>5.9554347702542596E-3</v>
      </c>
      <c r="M11" s="18"/>
      <c r="N11" s="23" t="s">
        <v>88</v>
      </c>
    </row>
    <row r="12" spans="1:14" x14ac:dyDescent="0.25">
      <c r="A12" s="1" t="s">
        <v>10</v>
      </c>
      <c r="B12" s="7">
        <v>23246000000</v>
      </c>
      <c r="C12" s="4">
        <v>5.3999999999999999E-2</v>
      </c>
      <c r="D12" s="5">
        <v>22</v>
      </c>
      <c r="E12" s="11"/>
      <c r="F12" s="1" t="s">
        <v>56</v>
      </c>
      <c r="H12" s="2"/>
      <c r="J12" s="4">
        <f>G12/B12</f>
        <v>0</v>
      </c>
      <c r="K12" s="7">
        <v>220000000</v>
      </c>
      <c r="L12" s="4">
        <f>K12/B12</f>
        <v>9.463993805385873E-3</v>
      </c>
      <c r="M12" s="18"/>
      <c r="N12" s="24"/>
    </row>
    <row r="13" spans="1:14" x14ac:dyDescent="0.25">
      <c r="A13" s="1" t="s">
        <v>11</v>
      </c>
      <c r="B13" s="7">
        <v>30468000000</v>
      </c>
      <c r="C13" s="4">
        <v>0.06</v>
      </c>
      <c r="D13" s="5">
        <v>12.8</v>
      </c>
      <c r="E13" s="11"/>
      <c r="F13" s="1" t="s">
        <v>44</v>
      </c>
      <c r="G13" s="3">
        <v>204793000</v>
      </c>
      <c r="H13" s="2">
        <v>2019</v>
      </c>
      <c r="J13" s="4">
        <f>G13/B13</f>
        <v>6.7215767362478664E-3</v>
      </c>
      <c r="K13" s="7">
        <v>321000000</v>
      </c>
      <c r="L13" s="4">
        <f>K13/B13</f>
        <v>1.0535643954312722E-2</v>
      </c>
      <c r="M13" s="18"/>
      <c r="N13" s="23" t="s">
        <v>67</v>
      </c>
    </row>
    <row r="14" spans="1:14" x14ac:dyDescent="0.25">
      <c r="A14" s="1" t="s">
        <v>12</v>
      </c>
      <c r="B14" s="7">
        <v>580894000000</v>
      </c>
      <c r="C14" s="4">
        <v>0.05</v>
      </c>
      <c r="D14" s="5">
        <v>13.8</v>
      </c>
      <c r="E14" s="11"/>
      <c r="F14" s="6" t="s">
        <v>90</v>
      </c>
      <c r="G14" s="3">
        <v>310000000</v>
      </c>
      <c r="H14" s="2">
        <v>2016</v>
      </c>
      <c r="J14" s="4">
        <f>G14/B14</f>
        <v>5.3366018585146349E-4</v>
      </c>
      <c r="K14" s="7">
        <v>6271350450</v>
      </c>
      <c r="L14" s="4">
        <f>K14/B14</f>
        <v>1.0796032408666641E-2</v>
      </c>
      <c r="M14" s="18"/>
      <c r="N14" s="23" t="s">
        <v>89</v>
      </c>
    </row>
    <row r="15" spans="1:14" x14ac:dyDescent="0.25">
      <c r="A15" s="1" t="s">
        <v>13</v>
      </c>
      <c r="B15" s="7">
        <v>399064000000</v>
      </c>
      <c r="C15" s="4">
        <v>3.1E-2</v>
      </c>
      <c r="D15" s="5">
        <v>22.5</v>
      </c>
      <c r="E15" s="11"/>
      <c r="F15" s="1" t="s">
        <v>32</v>
      </c>
      <c r="G15" s="3">
        <v>389100000</v>
      </c>
      <c r="H15" s="2">
        <v>2020</v>
      </c>
      <c r="J15" s="4">
        <f>G15/B15</f>
        <v>9.7503157388288599E-4</v>
      </c>
      <c r="K15" s="7">
        <v>1480000000</v>
      </c>
      <c r="L15" s="4">
        <f>K15/B15</f>
        <v>3.7086783072389391E-3</v>
      </c>
      <c r="M15" s="18"/>
      <c r="N15" s="23" t="s">
        <v>68</v>
      </c>
    </row>
    <row r="16" spans="1:14" x14ac:dyDescent="0.25">
      <c r="A16" s="1" t="s">
        <v>14</v>
      </c>
      <c r="B16" s="7">
        <v>51802000000</v>
      </c>
      <c r="C16" s="4">
        <v>5.5E-2</v>
      </c>
      <c r="D16" s="5">
        <v>14.4</v>
      </c>
      <c r="E16" s="11"/>
      <c r="F16" s="1" t="s">
        <v>52</v>
      </c>
      <c r="G16" s="3">
        <v>330700000</v>
      </c>
      <c r="H16" s="2">
        <v>2018</v>
      </c>
      <c r="J16" s="4">
        <f>G16/B16</f>
        <v>6.3839234006409021E-3</v>
      </c>
      <c r="K16" s="7">
        <v>487000000</v>
      </c>
      <c r="L16" s="4">
        <f>K16/B16</f>
        <v>9.4011814215667344E-3</v>
      </c>
      <c r="M16" s="18"/>
      <c r="N16" s="23" t="s">
        <v>69</v>
      </c>
    </row>
    <row r="17" spans="1:14" x14ac:dyDescent="0.25">
      <c r="A17" s="1" t="s">
        <v>27</v>
      </c>
      <c r="B17" s="7">
        <v>1247464000000</v>
      </c>
      <c r="C17" s="4">
        <v>0.04</v>
      </c>
      <c r="D17" s="5">
        <v>12.3</v>
      </c>
      <c r="E17" s="11"/>
      <c r="F17" s="1" t="s">
        <v>39</v>
      </c>
      <c r="G17" s="3">
        <v>381100000</v>
      </c>
      <c r="H17" s="2">
        <v>2019</v>
      </c>
      <c r="J17" s="4">
        <f>G17/B17</f>
        <v>3.0549979799016243E-4</v>
      </c>
      <c r="K17" s="7">
        <v>6888000000</v>
      </c>
      <c r="L17" s="4">
        <f>K17/B17</f>
        <v>5.5216022265973204E-3</v>
      </c>
      <c r="M17" s="18"/>
      <c r="N17" s="23" t="s">
        <v>70</v>
      </c>
    </row>
    <row r="18" spans="1:14" x14ac:dyDescent="0.25">
      <c r="A18" s="1" t="s">
        <v>15</v>
      </c>
      <c r="B18" s="7">
        <v>67917000000</v>
      </c>
      <c r="C18" s="4">
        <v>3.9E-2</v>
      </c>
      <c r="D18" s="5">
        <v>11.5</v>
      </c>
      <c r="E18" s="11"/>
      <c r="F18" s="1" t="s">
        <v>41</v>
      </c>
      <c r="H18" s="2"/>
      <c r="J18" s="4">
        <f>G18/B18</f>
        <v>0</v>
      </c>
      <c r="K18" s="7">
        <v>854000000</v>
      </c>
      <c r="L18" s="4">
        <f>K18/B18</f>
        <v>1.2574171415109619E-2</v>
      </c>
      <c r="M18" s="18"/>
      <c r="N18" s="24"/>
    </row>
    <row r="19" spans="1:14" x14ac:dyDescent="0.25">
      <c r="A19" s="1" t="s">
        <v>16</v>
      </c>
      <c r="B19" s="7">
        <v>149939000000</v>
      </c>
      <c r="C19" s="4">
        <v>4.7E-2</v>
      </c>
      <c r="D19" s="5">
        <v>11.5</v>
      </c>
      <c r="E19" s="11"/>
      <c r="F19" s="1" t="s">
        <v>45</v>
      </c>
      <c r="G19" s="3">
        <v>182094000</v>
      </c>
      <c r="H19" s="2">
        <v>2014</v>
      </c>
      <c r="J19" s="4">
        <f>G19/B19</f>
        <v>1.2144538779103502E-3</v>
      </c>
      <c r="K19" s="7">
        <v>1157419075</v>
      </c>
      <c r="L19" s="4">
        <f>K19/B19</f>
        <v>7.7192663349762236E-3</v>
      </c>
      <c r="M19" s="18"/>
      <c r="N19" s="23" t="s">
        <v>71</v>
      </c>
    </row>
    <row r="20" spans="1:14" x14ac:dyDescent="0.25">
      <c r="A20" s="1" t="s">
        <v>17</v>
      </c>
      <c r="B20" s="7">
        <v>221716000000</v>
      </c>
      <c r="C20" s="4">
        <v>4.3999999999999997E-2</v>
      </c>
      <c r="D20" s="5">
        <v>14.3</v>
      </c>
      <c r="E20" s="11"/>
      <c r="F20" s="1" t="s">
        <v>49</v>
      </c>
      <c r="G20" s="3">
        <v>320000000</v>
      </c>
      <c r="H20" s="2">
        <v>2016</v>
      </c>
      <c r="J20" s="4">
        <f>G20/B20</f>
        <v>1.4432878096303379E-3</v>
      </c>
      <c r="K20" s="7">
        <v>1327000000</v>
      </c>
      <c r="L20" s="4">
        <f>K20/B20</f>
        <v>5.9851341355608078E-3</v>
      </c>
      <c r="M20" s="18"/>
      <c r="N20" s="23" t="s">
        <v>72</v>
      </c>
    </row>
    <row r="21" spans="1:14" x14ac:dyDescent="0.25">
      <c r="A21" s="1" t="s">
        <v>18</v>
      </c>
      <c r="B21" s="7">
        <v>101892000000</v>
      </c>
      <c r="C21" s="4">
        <v>4.2000000000000003E-2</v>
      </c>
      <c r="D21" s="5">
        <v>11.4</v>
      </c>
      <c r="E21" s="11"/>
      <c r="F21" s="1" t="s">
        <v>51</v>
      </c>
      <c r="G21" s="3">
        <v>129000000</v>
      </c>
      <c r="H21" s="2">
        <v>2010</v>
      </c>
      <c r="J21" s="4">
        <f>G21/B21</f>
        <v>1.2660464020727829E-3</v>
      </c>
      <c r="K21" s="7">
        <v>565000000</v>
      </c>
      <c r="L21" s="4">
        <f>K21/B21</f>
        <v>5.5450869548149019E-3</v>
      </c>
      <c r="M21" s="18"/>
      <c r="N21" s="23" t="s">
        <v>73</v>
      </c>
    </row>
    <row r="22" spans="1:14" x14ac:dyDescent="0.25">
      <c r="A22" s="1" t="s">
        <v>19</v>
      </c>
      <c r="B22" s="7">
        <v>1848222000000</v>
      </c>
      <c r="C22" s="4">
        <v>3.9E-2</v>
      </c>
      <c r="D22" s="5">
        <v>20.3</v>
      </c>
      <c r="E22" s="11"/>
      <c r="F22" s="1" t="s">
        <v>35</v>
      </c>
      <c r="H22" s="2"/>
      <c r="J22" s="4">
        <f>G22/B22</f>
        <v>0</v>
      </c>
      <c r="K22" s="7">
        <v>5574000000</v>
      </c>
      <c r="L22" s="4">
        <f>K22/B22</f>
        <v>3.0158714699857485E-3</v>
      </c>
      <c r="M22" s="18"/>
      <c r="N22" s="23" t="s">
        <v>74</v>
      </c>
    </row>
    <row r="23" spans="1:14" x14ac:dyDescent="0.25">
      <c r="A23" s="1" t="s">
        <v>20</v>
      </c>
      <c r="B23" s="7">
        <v>55064000000</v>
      </c>
      <c r="C23" s="4">
        <v>4.5999999999999999E-2</v>
      </c>
      <c r="D23" s="5">
        <v>14.4</v>
      </c>
      <c r="E23" s="11"/>
      <c r="F23" s="1" t="s">
        <v>48</v>
      </c>
      <c r="G23" s="3">
        <v>45632000</v>
      </c>
      <c r="H23" s="2">
        <v>2019</v>
      </c>
      <c r="J23" s="4">
        <f>G23/B23</f>
        <v>8.2870841202963821E-4</v>
      </c>
      <c r="K23" s="7">
        <v>356000000</v>
      </c>
      <c r="L23" s="4">
        <f>K23/B23</f>
        <v>6.4652041261078017E-3</v>
      </c>
      <c r="M23" s="18"/>
      <c r="N23" s="23" t="s">
        <v>75</v>
      </c>
    </row>
    <row r="24" spans="1:14" x14ac:dyDescent="0.25">
      <c r="A24" s="1" t="s">
        <v>21</v>
      </c>
      <c r="B24" s="7">
        <v>248624000000</v>
      </c>
      <c r="C24" s="4">
        <v>3.5999999999999997E-2</v>
      </c>
      <c r="D24" s="5">
        <v>19.8</v>
      </c>
      <c r="E24" s="11"/>
      <c r="F24" s="1" t="s">
        <v>50</v>
      </c>
      <c r="G24" s="3">
        <v>77237173</v>
      </c>
      <c r="H24" s="2">
        <v>2016</v>
      </c>
      <c r="J24" s="4">
        <f>G24/B24</f>
        <v>3.1065855669605509E-4</v>
      </c>
      <c r="K24" s="7">
        <v>1699546007</v>
      </c>
      <c r="L24" s="4">
        <f>K24/B24</f>
        <v>6.835808316976639E-3</v>
      </c>
      <c r="M24" s="18"/>
      <c r="N24" s="23" t="s">
        <v>76</v>
      </c>
    </row>
    <row r="25" spans="1:14" x14ac:dyDescent="0.25">
      <c r="A25" s="1" t="s">
        <v>22</v>
      </c>
      <c r="B25" s="7">
        <v>241975000000</v>
      </c>
      <c r="C25" s="4">
        <v>3.85E-2</v>
      </c>
      <c r="D25" s="5">
        <v>15</v>
      </c>
      <c r="E25" s="11"/>
      <c r="F25" s="1" t="s">
        <v>43</v>
      </c>
      <c r="G25" s="3">
        <v>349108730</v>
      </c>
      <c r="H25" s="2">
        <v>2016</v>
      </c>
      <c r="J25" s="4">
        <f>G25/B25</f>
        <v>1.4427471019733443E-3</v>
      </c>
      <c r="K25" s="7">
        <v>1723579535</v>
      </c>
      <c r="L25" s="4">
        <f>K25/B25</f>
        <v>7.1229653269965906E-3</v>
      </c>
      <c r="M25" s="18"/>
      <c r="N25" s="23" t="s">
        <v>77</v>
      </c>
    </row>
    <row r="26" spans="1:14" x14ac:dyDescent="0.25">
      <c r="A26" s="1" t="s">
        <v>23</v>
      </c>
      <c r="B26" s="7">
        <v>33015000000</v>
      </c>
      <c r="C26" s="4">
        <v>5.8000000000000003E-2</v>
      </c>
      <c r="D26" s="5">
        <v>16.3</v>
      </c>
      <c r="E26" s="11"/>
      <c r="F26" s="1" t="s">
        <v>47</v>
      </c>
      <c r="H26" s="2"/>
      <c r="J26" s="4">
        <f>G26/B26</f>
        <v>0</v>
      </c>
      <c r="K26" s="7">
        <v>274000000</v>
      </c>
      <c r="L26" s="4">
        <f>K26/B26</f>
        <v>8.2992579130698168E-3</v>
      </c>
      <c r="M26" s="18"/>
      <c r="N26" s="24"/>
    </row>
    <row r="27" spans="1:14" x14ac:dyDescent="0.25">
      <c r="A27" s="1" t="s">
        <v>26</v>
      </c>
      <c r="B27" s="7">
        <v>194376000000</v>
      </c>
      <c r="C27" s="4">
        <v>0.04</v>
      </c>
      <c r="D27" s="5">
        <v>38.700000000000003</v>
      </c>
      <c r="E27" s="11"/>
      <c r="F27" s="1" t="s">
        <v>40</v>
      </c>
      <c r="G27" s="3">
        <v>150251963</v>
      </c>
      <c r="H27" s="2" t="s">
        <v>80</v>
      </c>
      <c r="J27" s="4">
        <f>G27/B27</f>
        <v>7.7299647590237477E-4</v>
      </c>
      <c r="K27" s="7">
        <v>1648000000</v>
      </c>
      <c r="L27" s="4">
        <f>K27/B27</f>
        <v>8.478412972794995E-3</v>
      </c>
      <c r="M27" s="18"/>
      <c r="N27" s="24" t="s">
        <v>100</v>
      </c>
    </row>
    <row r="28" spans="1:14" x14ac:dyDescent="0.25">
      <c r="A28" s="1" t="s">
        <v>24</v>
      </c>
      <c r="B28" s="7">
        <v>68613000000</v>
      </c>
      <c r="C28" s="4">
        <v>4.7E-2</v>
      </c>
      <c r="D28" s="5">
        <v>4.4000000000000004</v>
      </c>
      <c r="E28" s="11"/>
      <c r="F28" s="1" t="s">
        <v>54</v>
      </c>
      <c r="G28" s="3">
        <v>225500000</v>
      </c>
      <c r="H28" s="2">
        <v>2017</v>
      </c>
      <c r="J28" s="4">
        <f>G28/B28</f>
        <v>3.2865491962164603E-3</v>
      </c>
      <c r="K28" s="7">
        <v>264000000</v>
      </c>
      <c r="L28" s="4">
        <f>K28/B28</f>
        <v>3.8476673516680514E-3</v>
      </c>
      <c r="M28" s="18"/>
      <c r="N28" s="23" t="s">
        <v>78</v>
      </c>
    </row>
    <row r="29" spans="1:14" x14ac:dyDescent="0.25">
      <c r="A29" s="1" t="s">
        <v>28</v>
      </c>
      <c r="B29" s="7">
        <v>56768000000</v>
      </c>
      <c r="C29" s="4">
        <v>4.8000000000000001E-2</v>
      </c>
      <c r="D29" s="5">
        <v>12.5</v>
      </c>
      <c r="E29" s="11"/>
      <c r="F29" s="1" t="s">
        <v>42</v>
      </c>
      <c r="G29" s="3">
        <v>324500000</v>
      </c>
      <c r="H29" s="2">
        <v>2019</v>
      </c>
      <c r="J29" s="4">
        <f>G29/B29</f>
        <v>5.7162485907553554E-3</v>
      </c>
      <c r="K29" s="7">
        <v>511678241</v>
      </c>
      <c r="L29" s="4">
        <f>K29/B29</f>
        <v>9.0134977628241256E-3</v>
      </c>
      <c r="M29" s="18"/>
      <c r="N29" s="23" t="s">
        <v>79</v>
      </c>
    </row>
    <row r="30" spans="1:14" x14ac:dyDescent="0.25">
      <c r="C30" s="4"/>
      <c r="E30" s="11"/>
    </row>
    <row r="31" spans="1:14" s="1" customFormat="1" x14ac:dyDescent="0.25">
      <c r="A31" s="26" t="s">
        <v>82</v>
      </c>
      <c r="B31" s="29">
        <f>MIN(B3:B29)</f>
        <v>14290000000</v>
      </c>
      <c r="C31" s="30">
        <f>MIN(C3:C29)</f>
        <v>3.1E-2</v>
      </c>
      <c r="D31" s="31">
        <f>MIN(D3:D29)</f>
        <v>4.4000000000000004</v>
      </c>
      <c r="E31" s="11"/>
      <c r="F31" s="32"/>
      <c r="G31" s="29">
        <f>MIN(G3:G29)</f>
        <v>45632000</v>
      </c>
      <c r="H31" s="30"/>
      <c r="J31" s="30"/>
      <c r="K31" s="29">
        <f>MIN(K3:K29)</f>
        <v>128000000</v>
      </c>
      <c r="L31" s="30">
        <f>MIN(L3:L29)</f>
        <v>3.0158714699857485E-3</v>
      </c>
      <c r="M31" s="9"/>
    </row>
    <row r="32" spans="1:14" s="1" customFormat="1" x14ac:dyDescent="0.25">
      <c r="A32" s="26" t="s">
        <v>83</v>
      </c>
      <c r="B32" s="29">
        <f>MAX(B3:B29)</f>
        <v>3780553000000</v>
      </c>
      <c r="C32" s="30">
        <f>MAX(C3:C29)</f>
        <v>6.9000000000000006E-2</v>
      </c>
      <c r="D32" s="31">
        <f>MAX(D3:D29)</f>
        <v>38.700000000000003</v>
      </c>
      <c r="E32" s="11"/>
      <c r="F32" s="32"/>
      <c r="G32" s="29">
        <f>MAX(G3:G29)</f>
        <v>1220110876</v>
      </c>
      <c r="H32" s="30"/>
      <c r="J32" s="32"/>
      <c r="K32" s="29">
        <f>MAX(K3:K29)</f>
        <v>27139000000</v>
      </c>
      <c r="L32" s="30">
        <f>MAX(L3:L29)</f>
        <v>1.5190998148258765E-2</v>
      </c>
      <c r="M32" s="9"/>
    </row>
    <row r="33" spans="1:13" s="1" customFormat="1" x14ac:dyDescent="0.25">
      <c r="A33" s="26" t="s">
        <v>85</v>
      </c>
      <c r="B33" s="29">
        <f>AVERAGE(B3:B29)</f>
        <v>552834740740.74072</v>
      </c>
      <c r="C33" s="30">
        <f>AVERAGE(C3:C29)</f>
        <v>4.8574074074074089E-2</v>
      </c>
      <c r="D33" s="31">
        <f>AVERAGE(D3:D29)</f>
        <v>15.403703703703703</v>
      </c>
      <c r="E33" s="11"/>
      <c r="F33" s="32"/>
      <c r="G33" s="29">
        <f>AVERAGE(G3:G29)</f>
        <v>442633040.45454544</v>
      </c>
      <c r="H33" s="30"/>
      <c r="J33" s="32"/>
      <c r="K33" s="29">
        <f>AVERAGE(K3:K29)</f>
        <v>3931460129.2222223</v>
      </c>
      <c r="L33" s="30">
        <f>AVERAGE(L3:L29)</f>
        <v>8.2801234725122935E-3</v>
      </c>
      <c r="M33" s="9"/>
    </row>
    <row r="34" spans="1:13" s="1" customFormat="1" x14ac:dyDescent="0.25">
      <c r="A34" s="26" t="s">
        <v>84</v>
      </c>
      <c r="B34" s="29">
        <f>MEDIAN(B3:B29)</f>
        <v>241975000000</v>
      </c>
      <c r="C34" s="30">
        <f>MEDIAN(C3:C29)</f>
        <v>4.8000000000000001E-2</v>
      </c>
      <c r="D34" s="31">
        <f>MEDIAN(D3:D29)</f>
        <v>14.4</v>
      </c>
      <c r="E34" s="11"/>
      <c r="F34" s="32"/>
      <c r="G34" s="29">
        <f>MEDIAN(G3:G29)</f>
        <v>339904365</v>
      </c>
      <c r="H34" s="30"/>
      <c r="J34" s="32"/>
      <c r="K34" s="29">
        <f>MEDIAN(K3:K29)</f>
        <v>1648000000</v>
      </c>
      <c r="L34" s="30">
        <f>MEDIAN(L3:L29)</f>
        <v>8.2436791838161674E-3</v>
      </c>
      <c r="M34" s="9"/>
    </row>
    <row r="35" spans="1:13" x14ac:dyDescent="0.25">
      <c r="C35" s="4"/>
    </row>
    <row r="36" spans="1:13" x14ac:dyDescent="0.25">
      <c r="B36" s="26">
        <v>2020</v>
      </c>
      <c r="C36" s="26">
        <v>2019</v>
      </c>
      <c r="D36" s="26">
        <v>2018</v>
      </c>
      <c r="E36" s="8"/>
      <c r="F36" s="26">
        <v>2021</v>
      </c>
      <c r="K36" s="26">
        <v>2019</v>
      </c>
    </row>
    <row r="37" spans="1:13" x14ac:dyDescent="0.25">
      <c r="B37" s="34"/>
      <c r="C37" s="34"/>
      <c r="D37" s="34"/>
      <c r="E37" s="8"/>
      <c r="F37" s="34"/>
      <c r="K37" s="34"/>
    </row>
    <row r="38" spans="1:13" x14ac:dyDescent="0.25">
      <c r="A38" s="35" t="s">
        <v>102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3" ht="105" x14ac:dyDescent="0.25">
      <c r="A39" s="14"/>
      <c r="B39" s="15" t="s">
        <v>99</v>
      </c>
      <c r="C39" s="16" t="s">
        <v>34</v>
      </c>
      <c r="D39" s="16" t="s">
        <v>25</v>
      </c>
      <c r="E39" s="17"/>
      <c r="F39" s="16" t="s">
        <v>46</v>
      </c>
      <c r="G39" s="36" t="s">
        <v>103</v>
      </c>
      <c r="K39" s="16" t="s">
        <v>34</v>
      </c>
    </row>
    <row r="40" spans="1:13" ht="45" x14ac:dyDescent="0.25">
      <c r="A40" s="14"/>
      <c r="B40" s="18"/>
      <c r="C40" s="16" t="s">
        <v>86</v>
      </c>
      <c r="D40" s="19" t="s">
        <v>33</v>
      </c>
      <c r="E40" s="20"/>
      <c r="F40" s="21" t="s">
        <v>57</v>
      </c>
      <c r="G40" s="12"/>
    </row>
    <row r="41" spans="1:13" x14ac:dyDescent="0.25">
      <c r="A41" s="14"/>
      <c r="B41" s="18"/>
      <c r="C41" s="14"/>
      <c r="D41" s="22"/>
      <c r="E41" s="22"/>
      <c r="F41" s="21" t="s">
        <v>58</v>
      </c>
      <c r="G41" s="12"/>
    </row>
  </sheetData>
  <mergeCells count="2">
    <mergeCell ref="A1:N1"/>
    <mergeCell ref="A38:L38"/>
  </mergeCells>
  <hyperlinks>
    <hyperlink ref="B39" r:id="rId1" xr:uid="{3FDC4F6D-ABC7-482A-AA93-43F73382C41D}"/>
    <hyperlink ref="C39" r:id="rId2" location="Expenditure_on_.27education.27" xr:uid="{F56B0DFD-3C52-4843-AD5B-1F5A3A53D611}"/>
    <hyperlink ref="D39" r:id="rId3" xr:uid="{120EF35E-040E-4BFF-921C-F67056C178AA}"/>
    <hyperlink ref="F39" r:id="rId4" xr:uid="{ABF8F9DE-714A-4E1B-A12D-057DE3973E0D}"/>
    <hyperlink ref="F40" r:id="rId5" xr:uid="{13E2832B-44C1-48F1-B5F0-CA1D95FA77AC}"/>
    <hyperlink ref="F41" r:id="rId6" xr:uid="{1E5FEF57-E707-41B9-970F-FC0F9F31B601}"/>
    <hyperlink ref="D40" r:id="rId7" xr:uid="{B5AB03B8-9487-4429-AF17-4FE141BEAE6B}"/>
    <hyperlink ref="C40" r:id="rId8" xr:uid="{5E3AA873-2931-4817-AA50-1C7AC89782C7}"/>
    <hyperlink ref="N3" r:id="rId9" xr:uid="{9FFD2C01-29F6-4B06-8DF8-0598C52C48BC}"/>
    <hyperlink ref="N4" r:id="rId10" xr:uid="{0B98EC21-2B08-4E0C-B2D9-8A26FA674E97}"/>
    <hyperlink ref="N5" r:id="rId11" xr:uid="{2CCA6DB2-02B8-4AD6-ADA3-67E64B53E7DC}"/>
    <hyperlink ref="N6" r:id="rId12" xr:uid="{CDB29703-DFAC-41B1-9F29-7AB40A86DB12}"/>
    <hyperlink ref="N7" r:id="rId13" xr:uid="{08C389E3-E9D2-430C-ABFC-A495A0A07823}"/>
    <hyperlink ref="N8" r:id="rId14" xr:uid="{CFF0209C-A426-47FB-B295-7DC59ECC23A4}"/>
    <hyperlink ref="N9" r:id="rId15" xr:uid="{523371F8-2A49-4B82-8C36-E1084BD8CE41}"/>
    <hyperlink ref="N11" r:id="rId16" xr:uid="{B6357EDD-17FC-422B-8011-87970D137FD7}"/>
    <hyperlink ref="N14" r:id="rId17" xr:uid="{D791526C-91AA-44EE-9DB4-53CC151F29AE}"/>
    <hyperlink ref="N13" r:id="rId18" xr:uid="{30BC9C88-92C6-402B-9ADB-D4E7823ECAA3}"/>
    <hyperlink ref="N15" r:id="rId19" xr:uid="{3D9D6FAA-492A-463F-8976-DEBFD73D7D85}"/>
    <hyperlink ref="N16" r:id="rId20" xr:uid="{255C0DAB-E186-4496-8F66-23D7D6C1A6F1}"/>
    <hyperlink ref="N17" r:id="rId21" xr:uid="{F5263961-B592-4644-9B8D-BF1CC7F4C18D}"/>
    <hyperlink ref="N19" r:id="rId22" xr:uid="{40CF8688-6E49-42D6-961C-D7630B2044D9}"/>
    <hyperlink ref="N20" r:id="rId23" xr:uid="{92B27DA5-4C9B-4B5E-9A41-36B9652DB09E}"/>
    <hyperlink ref="N21" r:id="rId24" xr:uid="{E3D44BDD-540A-44E5-9A47-396DD25417A9}"/>
    <hyperlink ref="N22" r:id="rId25" xr:uid="{A4F0B872-9124-4969-B803-6A5368AB43D3}"/>
    <hyperlink ref="N23" r:id="rId26" xr:uid="{1B3C6921-12DF-4290-9543-4F41D7AEF981}"/>
    <hyperlink ref="N24" r:id="rId27" xr:uid="{B4BDCA19-3150-4B75-82B9-1F72C622556B}"/>
    <hyperlink ref="N25" r:id="rId28" xr:uid="{EB497B16-1315-4222-80EC-DA295F60305D}"/>
    <hyperlink ref="N28" r:id="rId29" xr:uid="{DA798183-8EF3-40C7-A31E-6B72BE9BD67C}"/>
    <hyperlink ref="N29" r:id="rId30" xr:uid="{11670A45-9E61-4745-AB63-F8D9A513E071}"/>
    <hyperlink ref="K39" r:id="rId31" location="Expenditure_on_.27education.27" xr:uid="{C4E19784-7310-4DD3-A327-F57118904B8A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onToolsData xmlns="Mapcite">
  <Data>{
    "AppConfig": [{
        "ConfigTitle": "MultiDataAndStyle",
        "ConfigWebTitle": "ConfigTitle",
        "startLatitude": 42.55,
        "startLongitude": -99.2,
        "startZoom": 4,
        "MaxZoom": 16,
        "DataArray": [],
      "UIArray": {
        "menuBarOpen": false,
        "scale": true,
        "zoomIn": true,
        "zoomOut": true,
        "myLocation": false,
        "baseLayers": [
          "osm",
          "toner",
          "toner-lite",
          "labels",
          "open-topo",
          "blank"
        ],
        "mapLayers": true,
        "drawTools": true,
        "dataLayers": true,
        "annotate": true,
        "print": true,
        "searchLocation": true
      }
    }]
}</Data>
</CommonToolsData>
</file>

<file path=customXml/itemProps1.xml><?xml version="1.0" encoding="utf-8"?>
<ds:datastoreItem xmlns:ds="http://schemas.openxmlformats.org/officeDocument/2006/customXml" ds:itemID="{E3B22DEE-0BC5-4CBD-AFB6-AF2B1F4F1433}">
  <ds:schemaRefs>
    <ds:schemaRef ds:uri="Mapcit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Χρήστης των Windows</cp:lastModifiedBy>
  <cp:lastPrinted>2021-05-14T07:54:08Z</cp:lastPrinted>
  <dcterms:created xsi:type="dcterms:W3CDTF">2021-05-13T18:14:28Z</dcterms:created>
  <dcterms:modified xsi:type="dcterms:W3CDTF">2021-05-17T20:12:28Z</dcterms:modified>
</cp:coreProperties>
</file>